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nerc\Desktop\"/>
    </mc:Choice>
  </mc:AlternateContent>
  <xr:revisionPtr revIDLastSave="0" documentId="13_ncr:1_{C6D9DA37-E2EF-4CD0-9DAE-B18B8E32E5C7}" xr6:coauthVersionLast="31" xr6:coauthVersionMax="31" xr10:uidLastSave="{00000000-0000-0000-0000-000000000000}"/>
  <bookViews>
    <workbookView xWindow="0" yWindow="0" windowWidth="19200" windowHeight="11370" xr2:uid="{E37A74B2-6670-4099-8246-C524EE295F80}"/>
  </bookViews>
  <sheets>
    <sheet name="Sheet1" sheetId="1" r:id="rId1"/>
    <sheet name="Sheet2" sheetId="2" r:id="rId2"/>
  </sheets>
  <definedNames>
    <definedName name="_xlnm.Print_Area" localSheetId="0">Sheet1!$A$1:$L$62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29" i="1"/>
  <c r="L49" i="1"/>
  <c r="L54" i="1"/>
  <c r="K61" i="1"/>
  <c r="K60" i="1"/>
  <c r="K59" i="1"/>
  <c r="G61" i="1"/>
  <c r="G60" i="1"/>
  <c r="G59" i="1"/>
  <c r="C59" i="1"/>
  <c r="K56" i="1"/>
  <c r="L56" i="1" s="1"/>
  <c r="G56" i="1"/>
  <c r="C56" i="1"/>
  <c r="K54" i="1"/>
  <c r="G54" i="1"/>
  <c r="C54" i="1"/>
  <c r="K51" i="1"/>
  <c r="G51" i="1"/>
  <c r="C51" i="1"/>
  <c r="L51" i="1" s="1"/>
  <c r="K49" i="1"/>
  <c r="G49" i="1"/>
  <c r="C49" i="1"/>
  <c r="K46" i="1"/>
  <c r="G46" i="1"/>
  <c r="C46" i="1"/>
  <c r="L46" i="1" s="1"/>
  <c r="K41" i="1"/>
  <c r="G41" i="1"/>
  <c r="L41" i="1" s="1"/>
  <c r="C41" i="1"/>
  <c r="K39" i="1"/>
  <c r="G39" i="1"/>
  <c r="C39" i="1"/>
  <c r="L39" i="1" s="1"/>
  <c r="K34" i="1"/>
  <c r="G34" i="1"/>
  <c r="C34" i="1"/>
  <c r="L34" i="1" s="1"/>
  <c r="K32" i="1"/>
  <c r="L32" i="1" s="1"/>
  <c r="G32" i="1"/>
  <c r="C32" i="1"/>
  <c r="K29" i="1"/>
  <c r="G29" i="1"/>
  <c r="C29" i="1"/>
  <c r="K26" i="1"/>
  <c r="G26" i="1"/>
  <c r="C26" i="1"/>
  <c r="L26" i="1" s="1"/>
  <c r="K23" i="1"/>
  <c r="G23" i="1"/>
  <c r="C23" i="1"/>
  <c r="K20" i="1"/>
  <c r="G20" i="1"/>
  <c r="C20" i="1"/>
  <c r="L20" i="1" s="1"/>
  <c r="K18" i="1"/>
  <c r="G18" i="1"/>
  <c r="L18" i="1" s="1"/>
  <c r="C18" i="1"/>
  <c r="K15" i="1"/>
  <c r="G15" i="1"/>
  <c r="C15" i="1"/>
  <c r="L15" i="1" s="1"/>
  <c r="K12" i="1"/>
  <c r="G12" i="1"/>
  <c r="C12" i="1"/>
  <c r="L12" i="1" s="1"/>
  <c r="K7" i="1"/>
  <c r="L7" i="1" s="1"/>
  <c r="G7" i="1"/>
  <c r="C7" i="1"/>
  <c r="C60" i="1" l="1"/>
  <c r="B2" i="2"/>
</calcChain>
</file>

<file path=xl/sharedStrings.xml><?xml version="1.0" encoding="utf-8"?>
<sst xmlns="http://schemas.openxmlformats.org/spreadsheetml/2006/main" count="203" uniqueCount="69">
  <si>
    <t>Category 1</t>
  </si>
  <si>
    <t>Practice Name</t>
  </si>
  <si>
    <t>Population picked</t>
  </si>
  <si>
    <t># of patients id'ed</t>
  </si>
  <si>
    <t>Anchor</t>
  </si>
  <si>
    <t>2 emergency visits in 6 months</t>
  </si>
  <si>
    <t>3 + hospital admits in 6 months</t>
  </si>
  <si>
    <t>payor referral</t>
  </si>
  <si>
    <t>Category 2</t>
  </si>
  <si>
    <t>Children with asthma and required oral steroid in last 6 months</t>
  </si>
  <si>
    <t>Cerebral Palsy</t>
  </si>
  <si>
    <t>Prematurity (&lt;32 wks up to 24 months)</t>
  </si>
  <si>
    <t>Category 3</t>
  </si>
  <si>
    <t>Provider referral for social determinants of health</t>
  </si>
  <si>
    <t>Barrington Family Medicine</t>
  </si>
  <si>
    <t>1 hospitalization for BH in 6 months</t>
  </si>
  <si>
    <t>ADHD plus other complicating condition such as anxiety</t>
  </si>
  <si>
    <t>Infant with NICU stay greater than one week</t>
  </si>
  <si>
    <t>Infant with neonatal abstinence syndrome</t>
  </si>
  <si>
    <t>Child 9 months with less than 3 prevnar immunizations</t>
  </si>
  <si>
    <t>2-year-old missing 4th Dtap</t>
  </si>
  <si>
    <t>Positive screen for depression, substance use disorder</t>
  </si>
  <si>
    <t>homelessness or food insecurity</t>
  </si>
  <si>
    <t>Barrington Pediatric Associates</t>
  </si>
  <si>
    <t>Hasbro</t>
  </si>
  <si>
    <t>KIDSNET utilized</t>
  </si>
  <si>
    <t>Children's Medical Group</t>
  </si>
  <si>
    <t>Coastal - NBP</t>
  </si>
  <si>
    <t>Asthma and 3+ ED visits for Asthma</t>
  </si>
  <si>
    <t>Pedi BH program</t>
  </si>
  <si>
    <t>id patients that would benefit from co-management in Coastal's pedi psych program</t>
  </si>
  <si>
    <t>Coastal - BH</t>
  </si>
  <si>
    <t>Coastal - TG</t>
  </si>
  <si>
    <t>Coastal - Waterman</t>
  </si>
  <si>
    <t>Cranston Pediatrics</t>
  </si>
  <si>
    <t>Sexually transmitted infection (i.e. Chlamydia)</t>
  </si>
  <si>
    <t>East Greenwich Pediatrics</t>
  </si>
  <si>
    <t>Postpartum depression screening</t>
  </si>
  <si>
    <t>High risk - payor identified</t>
  </si>
  <si>
    <t>More than 3 ER/Hospital visits in past year</t>
  </si>
  <si>
    <t>Depression</t>
  </si>
  <si>
    <t>Asthma</t>
  </si>
  <si>
    <t>ADHD</t>
  </si>
  <si>
    <t>Anxiety</t>
  </si>
  <si>
    <t>BMI &gt;= 85 percentile</t>
  </si>
  <si>
    <t>Current smoker</t>
  </si>
  <si>
    <t>Homeless</t>
  </si>
  <si>
    <t>Kingston Pediatrics</t>
  </si>
  <si>
    <t>Pediatric Associates</t>
  </si>
  <si>
    <t>Thomas Puleo</t>
  </si>
  <si>
    <t>Size of list</t>
  </si>
  <si>
    <t>Barrington Family</t>
  </si>
  <si>
    <t>Barrington Pediatric PC</t>
  </si>
  <si>
    <t>Children's Medicine Group</t>
  </si>
  <si>
    <t>Cranston</t>
  </si>
  <si>
    <t>EBCAP</t>
  </si>
  <si>
    <t>East Greenwich</t>
  </si>
  <si>
    <t>Kingston</t>
  </si>
  <si>
    <t>Northern RI</t>
  </si>
  <si>
    <t xml:space="preserve">East Side </t>
  </si>
  <si>
    <t>Autism - removed from HR as most have CM services</t>
  </si>
  <si>
    <t>not identified</t>
  </si>
  <si>
    <t>Hasbro*</t>
  </si>
  <si>
    <t>Total HR population</t>
  </si>
  <si>
    <t>East Side Pediatrics</t>
  </si>
  <si>
    <t>Northern RI Pediatrics</t>
  </si>
  <si>
    <t>Positive screen for depression, substance use disorder and or sexually transmitted infection</t>
  </si>
  <si>
    <t xml:space="preserve"> </t>
  </si>
  <si>
    <t>Comments/Totals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</si>
</sst>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9" fontId="0" fillId="0" borderId="0" xfId="1" applyFont="1"/>
    <xf numFmtId="0" fontId="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7926-FC35-4124-8CCE-98406A285C3D}">
  <sheetPr>
    <pageSetUpPr fitToPage="1"/>
  </sheetPr>
  <dimension ref="A1:L62"/>
  <sheetViews>
    <sheetView tabSelected="1" view="pageLayout" zoomScaleNormal="100" workbookViewId="0">
      <selection sqref="A1:L62"/>
    </sheetView>
  </sheetViews>
  <sheetFormatPr defaultRowHeight="15" x14ac:dyDescent="0.25"/>
  <cols>
    <col min="1" max="1" width="28.85546875" bestFit="1" customWidth="1"/>
    <col min="2" max="2" width="31.42578125" style="9" customWidth="1"/>
    <col min="3" max="3" width="17" bestFit="1" customWidth="1"/>
    <col min="5" max="5" width="29.42578125" customWidth="1"/>
    <col min="6" max="6" width="31.5703125" style="9" customWidth="1"/>
    <col min="7" max="7" width="17" bestFit="1" customWidth="1"/>
    <col min="9" max="9" width="28.85546875" bestFit="1" customWidth="1"/>
    <col min="10" max="10" width="31.5703125" style="9" customWidth="1"/>
    <col min="11" max="11" width="17" bestFit="1" customWidth="1"/>
    <col min="12" max="12" width="18.42578125" style="9" customWidth="1"/>
  </cols>
  <sheetData>
    <row r="1" spans="1:12" s="3" customFormat="1" x14ac:dyDescent="0.25">
      <c r="B1" s="7" t="s">
        <v>0</v>
      </c>
      <c r="F1" s="7" t="s">
        <v>8</v>
      </c>
      <c r="J1" s="7" t="s">
        <v>12</v>
      </c>
      <c r="L1" s="12"/>
    </row>
    <row r="2" spans="1:12" s="4" customFormat="1" x14ac:dyDescent="0.25">
      <c r="A2" s="4" t="s">
        <v>1</v>
      </c>
      <c r="B2" s="8" t="s">
        <v>2</v>
      </c>
      <c r="C2" s="4" t="s">
        <v>3</v>
      </c>
      <c r="E2" s="4" t="s">
        <v>1</v>
      </c>
      <c r="F2" s="8" t="s">
        <v>2</v>
      </c>
      <c r="G2" s="4" t="s">
        <v>3</v>
      </c>
      <c r="I2" s="4" t="s">
        <v>1</v>
      </c>
      <c r="J2" s="8" t="s">
        <v>2</v>
      </c>
      <c r="K2" s="4" t="s">
        <v>3</v>
      </c>
      <c r="L2" s="8" t="s">
        <v>68</v>
      </c>
    </row>
    <row r="3" spans="1:12" ht="45" x14ac:dyDescent="0.25">
      <c r="A3" t="s">
        <v>4</v>
      </c>
      <c r="B3" s="9" t="s">
        <v>5</v>
      </c>
      <c r="C3">
        <v>150</v>
      </c>
      <c r="E3" t="s">
        <v>4</v>
      </c>
      <c r="F3" s="9" t="s">
        <v>9</v>
      </c>
      <c r="G3">
        <v>76</v>
      </c>
      <c r="I3" t="s">
        <v>4</v>
      </c>
      <c r="J3" s="9" t="s">
        <v>13</v>
      </c>
    </row>
    <row r="4" spans="1:12" ht="30" x14ac:dyDescent="0.25">
      <c r="B4" s="9" t="s">
        <v>6</v>
      </c>
      <c r="C4">
        <v>13</v>
      </c>
      <c r="F4" s="9" t="s">
        <v>60</v>
      </c>
      <c r="G4">
        <v>183</v>
      </c>
    </row>
    <row r="5" spans="1:12" x14ac:dyDescent="0.25">
      <c r="B5" s="9" t="s">
        <v>7</v>
      </c>
      <c r="C5">
        <v>47</v>
      </c>
      <c r="F5" s="9" t="s">
        <v>10</v>
      </c>
      <c r="G5">
        <v>24</v>
      </c>
    </row>
    <row r="6" spans="1:12" ht="30" x14ac:dyDescent="0.25">
      <c r="F6" s="9" t="s">
        <v>11</v>
      </c>
      <c r="G6">
        <v>41</v>
      </c>
    </row>
    <row r="7" spans="1:12" s="5" customFormat="1" x14ac:dyDescent="0.25">
      <c r="A7" s="5" t="s">
        <v>63</v>
      </c>
      <c r="B7" s="10"/>
      <c r="C7" s="5">
        <f>SUM(C3:C6)</f>
        <v>210</v>
      </c>
      <c r="F7" s="10"/>
      <c r="G7" s="5">
        <f>SUM(G3:G6)-G4</f>
        <v>141</v>
      </c>
      <c r="J7" s="10"/>
      <c r="K7" s="5">
        <f>SUM(K3:K6)</f>
        <v>0</v>
      </c>
      <c r="L7" s="10">
        <f>SUM(C7:K7)</f>
        <v>351</v>
      </c>
    </row>
    <row r="8" spans="1:12" ht="30" x14ac:dyDescent="0.25">
      <c r="A8" t="s">
        <v>14</v>
      </c>
      <c r="B8" s="9" t="s">
        <v>5</v>
      </c>
      <c r="C8">
        <v>0</v>
      </c>
      <c r="E8" t="s">
        <v>14</v>
      </c>
      <c r="F8" s="9" t="s">
        <v>16</v>
      </c>
      <c r="G8">
        <v>8</v>
      </c>
      <c r="I8" t="s">
        <v>14</v>
      </c>
      <c r="J8" s="9" t="s">
        <v>19</v>
      </c>
      <c r="K8">
        <v>0</v>
      </c>
    </row>
    <row r="9" spans="1:12" ht="30" x14ac:dyDescent="0.25">
      <c r="B9" s="9" t="s">
        <v>15</v>
      </c>
      <c r="C9">
        <v>1</v>
      </c>
      <c r="F9" s="9" t="s">
        <v>17</v>
      </c>
      <c r="G9">
        <v>5</v>
      </c>
      <c r="J9" s="9" t="s">
        <v>20</v>
      </c>
      <c r="K9">
        <v>3</v>
      </c>
    </row>
    <row r="10" spans="1:12" ht="30" x14ac:dyDescent="0.25">
      <c r="F10" s="9" t="s">
        <v>18</v>
      </c>
      <c r="G10">
        <v>0</v>
      </c>
      <c r="J10" s="9" t="s">
        <v>21</v>
      </c>
      <c r="K10">
        <v>9</v>
      </c>
    </row>
    <row r="11" spans="1:12" x14ac:dyDescent="0.25">
      <c r="J11" s="9" t="s">
        <v>22</v>
      </c>
      <c r="K11">
        <v>1</v>
      </c>
    </row>
    <row r="12" spans="1:12" s="5" customFormat="1" x14ac:dyDescent="0.25">
      <c r="A12" s="5" t="s">
        <v>63</v>
      </c>
      <c r="B12" s="10"/>
      <c r="C12" s="5">
        <f>SUM(C8:C11)</f>
        <v>1</v>
      </c>
      <c r="F12" s="10"/>
      <c r="G12" s="5">
        <f>SUM(G8:G11)</f>
        <v>13</v>
      </c>
      <c r="J12" s="10"/>
      <c r="K12" s="5">
        <f>SUM(K8:K11)</f>
        <v>13</v>
      </c>
      <c r="L12" s="10">
        <f>SUM(C12:K12)</f>
        <v>27</v>
      </c>
    </row>
    <row r="13" spans="1:12" ht="30" x14ac:dyDescent="0.25">
      <c r="A13" t="s">
        <v>23</v>
      </c>
      <c r="B13" s="9" t="s">
        <v>5</v>
      </c>
      <c r="E13" t="s">
        <v>23</v>
      </c>
      <c r="F13" s="9" t="s">
        <v>61</v>
      </c>
      <c r="I13" t="s">
        <v>23</v>
      </c>
      <c r="J13" s="9" t="s">
        <v>19</v>
      </c>
      <c r="K13">
        <v>15</v>
      </c>
    </row>
    <row r="14" spans="1:12" ht="30" x14ac:dyDescent="0.25">
      <c r="B14" s="9" t="s">
        <v>15</v>
      </c>
    </row>
    <row r="15" spans="1:12" s="5" customFormat="1" x14ac:dyDescent="0.25">
      <c r="A15" s="5" t="s">
        <v>63</v>
      </c>
      <c r="B15" s="10"/>
      <c r="C15" s="5">
        <f>SUM(C13:C14)</f>
        <v>0</v>
      </c>
      <c r="F15" s="10"/>
      <c r="G15" s="5">
        <f>SUM(G13:G14)</f>
        <v>0</v>
      </c>
      <c r="J15" s="10"/>
      <c r="K15" s="5">
        <f>SUM(K13:K14)</f>
        <v>15</v>
      </c>
      <c r="L15" s="10">
        <f>SUM(C15:K15)</f>
        <v>15</v>
      </c>
    </row>
    <row r="16" spans="1:12" ht="45" x14ac:dyDescent="0.25">
      <c r="A16" t="s">
        <v>24</v>
      </c>
      <c r="B16" s="9" t="s">
        <v>5</v>
      </c>
      <c r="C16">
        <v>51</v>
      </c>
      <c r="E16" t="s">
        <v>24</v>
      </c>
      <c r="F16" s="9" t="s">
        <v>9</v>
      </c>
      <c r="G16">
        <v>16</v>
      </c>
      <c r="I16" t="s">
        <v>62</v>
      </c>
      <c r="J16" s="9" t="s">
        <v>19</v>
      </c>
      <c r="K16">
        <v>51</v>
      </c>
      <c r="L16" s="9" t="s">
        <v>25</v>
      </c>
    </row>
    <row r="17" spans="1:12" x14ac:dyDescent="0.25">
      <c r="J17" s="9" t="s">
        <v>20</v>
      </c>
    </row>
    <row r="18" spans="1:12" s="5" customFormat="1" x14ac:dyDescent="0.25">
      <c r="A18" s="5" t="s">
        <v>63</v>
      </c>
      <c r="B18" s="10"/>
      <c r="C18" s="5">
        <f>SUM(C16:C17)</f>
        <v>51</v>
      </c>
      <c r="F18" s="10"/>
      <c r="G18" s="5">
        <f>SUM(G16:G17)</f>
        <v>16</v>
      </c>
      <c r="J18" s="10"/>
      <c r="K18" s="5">
        <f>SUM(K16:K17)</f>
        <v>51</v>
      </c>
      <c r="L18" s="10">
        <f>SUM(C18:K18)</f>
        <v>118</v>
      </c>
    </row>
    <row r="19" spans="1:12" ht="30" x14ac:dyDescent="0.25">
      <c r="A19" t="s">
        <v>26</v>
      </c>
      <c r="B19" s="9" t="s">
        <v>15</v>
      </c>
      <c r="C19">
        <v>25</v>
      </c>
      <c r="E19" t="s">
        <v>26</v>
      </c>
      <c r="F19" s="9" t="s">
        <v>18</v>
      </c>
      <c r="G19">
        <v>2</v>
      </c>
      <c r="I19" t="s">
        <v>26</v>
      </c>
      <c r="J19" s="9" t="s">
        <v>20</v>
      </c>
      <c r="K19">
        <v>20</v>
      </c>
    </row>
    <row r="20" spans="1:12" s="5" customFormat="1" x14ac:dyDescent="0.25">
      <c r="A20" s="5" t="s">
        <v>63</v>
      </c>
      <c r="B20" s="10"/>
      <c r="C20" s="5">
        <f>SUM(C19)</f>
        <v>25</v>
      </c>
      <c r="F20" s="10"/>
      <c r="G20" s="5">
        <f>SUM(G19)</f>
        <v>2</v>
      </c>
      <c r="J20" s="10"/>
      <c r="K20" s="5">
        <f>SUM(K19)</f>
        <v>20</v>
      </c>
      <c r="L20" s="10">
        <f>SUM(C20:K20)</f>
        <v>47</v>
      </c>
    </row>
    <row r="21" spans="1:12" ht="30" x14ac:dyDescent="0.25">
      <c r="A21" t="s">
        <v>31</v>
      </c>
      <c r="B21" s="9" t="s">
        <v>15</v>
      </c>
      <c r="C21">
        <v>27</v>
      </c>
      <c r="E21" t="s">
        <v>31</v>
      </c>
      <c r="F21" s="9" t="s">
        <v>16</v>
      </c>
      <c r="G21">
        <v>23</v>
      </c>
      <c r="I21" t="s">
        <v>31</v>
      </c>
      <c r="J21" s="9" t="s">
        <v>20</v>
      </c>
      <c r="K21">
        <v>22</v>
      </c>
    </row>
    <row r="22" spans="1:12" ht="90" x14ac:dyDescent="0.25">
      <c r="B22" s="9" t="s">
        <v>28</v>
      </c>
      <c r="C22">
        <v>4</v>
      </c>
      <c r="F22" s="9" t="s">
        <v>18</v>
      </c>
      <c r="G22">
        <v>5</v>
      </c>
      <c r="J22" s="9" t="s">
        <v>29</v>
      </c>
      <c r="K22">
        <v>67</v>
      </c>
      <c r="L22" s="9" t="s">
        <v>30</v>
      </c>
    </row>
    <row r="23" spans="1:12" s="5" customFormat="1" x14ac:dyDescent="0.25">
      <c r="A23" s="5" t="s">
        <v>63</v>
      </c>
      <c r="B23" s="10"/>
      <c r="C23" s="5">
        <f>SUM(C21:C22)</f>
        <v>31</v>
      </c>
      <c r="F23" s="10"/>
      <c r="G23" s="5">
        <f>SUM(G21:G22)</f>
        <v>28</v>
      </c>
      <c r="J23" s="10"/>
      <c r="K23" s="5">
        <f>SUM(K21:K22)</f>
        <v>89</v>
      </c>
      <c r="L23" s="10">
        <f>SUM(C23:K23)</f>
        <v>148</v>
      </c>
    </row>
    <row r="24" spans="1:12" ht="30" x14ac:dyDescent="0.25">
      <c r="A24" t="s">
        <v>27</v>
      </c>
      <c r="B24" s="9" t="s">
        <v>15</v>
      </c>
      <c r="C24">
        <v>30</v>
      </c>
      <c r="E24" t="s">
        <v>27</v>
      </c>
      <c r="F24" s="9" t="s">
        <v>16</v>
      </c>
      <c r="G24">
        <v>41</v>
      </c>
      <c r="I24" t="s">
        <v>27</v>
      </c>
      <c r="J24" s="9" t="s">
        <v>20</v>
      </c>
      <c r="K24">
        <v>10</v>
      </c>
    </row>
    <row r="25" spans="1:12" ht="90" x14ac:dyDescent="0.25">
      <c r="B25" s="9" t="s">
        <v>28</v>
      </c>
      <c r="C25">
        <v>6</v>
      </c>
      <c r="F25" s="9" t="s">
        <v>18</v>
      </c>
      <c r="G25">
        <v>11</v>
      </c>
      <c r="J25" s="9" t="s">
        <v>29</v>
      </c>
      <c r="K25">
        <v>81</v>
      </c>
      <c r="L25" s="9" t="s">
        <v>30</v>
      </c>
    </row>
    <row r="26" spans="1:12" s="5" customFormat="1" x14ac:dyDescent="0.25">
      <c r="A26" s="5" t="s">
        <v>63</v>
      </c>
      <c r="B26" s="10"/>
      <c r="C26" s="5">
        <f>SUM(C24:C25)</f>
        <v>36</v>
      </c>
      <c r="F26" s="10"/>
      <c r="G26" s="5">
        <f>SUM(G24:G25)</f>
        <v>52</v>
      </c>
      <c r="J26" s="10"/>
      <c r="K26" s="5">
        <f>SUM(K24:K25)</f>
        <v>91</v>
      </c>
      <c r="L26" s="10">
        <f>SUM(C26:K26)</f>
        <v>179</v>
      </c>
    </row>
    <row r="27" spans="1:12" ht="30" x14ac:dyDescent="0.25">
      <c r="A27" t="s">
        <v>32</v>
      </c>
      <c r="B27" s="9" t="s">
        <v>15</v>
      </c>
      <c r="C27">
        <v>32</v>
      </c>
      <c r="E27" t="s">
        <v>32</v>
      </c>
      <c r="F27" s="9" t="s">
        <v>16</v>
      </c>
      <c r="G27">
        <v>32</v>
      </c>
      <c r="I27" t="s">
        <v>32</v>
      </c>
      <c r="J27" s="9" t="s">
        <v>20</v>
      </c>
      <c r="K27">
        <v>10</v>
      </c>
    </row>
    <row r="28" spans="1:12" ht="90" x14ac:dyDescent="0.25">
      <c r="B28" s="9" t="s">
        <v>28</v>
      </c>
      <c r="C28">
        <v>12</v>
      </c>
      <c r="F28" s="9" t="s">
        <v>18</v>
      </c>
      <c r="G28">
        <v>9</v>
      </c>
      <c r="J28" s="9" t="s">
        <v>29</v>
      </c>
      <c r="K28">
        <v>61</v>
      </c>
      <c r="L28" s="9" t="s">
        <v>30</v>
      </c>
    </row>
    <row r="29" spans="1:12" s="5" customFormat="1" x14ac:dyDescent="0.25">
      <c r="A29" s="5" t="s">
        <v>63</v>
      </c>
      <c r="B29" s="10"/>
      <c r="C29" s="5">
        <f>SUM(C27:C28)</f>
        <v>44</v>
      </c>
      <c r="F29" s="10"/>
      <c r="G29" s="5">
        <f>SUM(G27:G28)</f>
        <v>41</v>
      </c>
      <c r="J29" s="10"/>
      <c r="K29" s="5">
        <f>SUM(K27:K28)</f>
        <v>71</v>
      </c>
      <c r="L29" s="10">
        <f>SUM(C29:K29)</f>
        <v>156</v>
      </c>
    </row>
    <row r="30" spans="1:12" ht="30" x14ac:dyDescent="0.25">
      <c r="A30" t="s">
        <v>33</v>
      </c>
      <c r="B30" s="9" t="s">
        <v>15</v>
      </c>
      <c r="C30">
        <v>15</v>
      </c>
      <c r="E30" t="s">
        <v>33</v>
      </c>
      <c r="F30" s="9" t="s">
        <v>16</v>
      </c>
      <c r="G30">
        <v>12</v>
      </c>
      <c r="I30" t="s">
        <v>33</v>
      </c>
      <c r="J30" s="9" t="s">
        <v>20</v>
      </c>
      <c r="K30">
        <v>18</v>
      </c>
    </row>
    <row r="31" spans="1:12" ht="90" x14ac:dyDescent="0.25">
      <c r="B31" s="9" t="s">
        <v>28</v>
      </c>
      <c r="C31">
        <v>10</v>
      </c>
      <c r="F31" s="9" t="s">
        <v>18</v>
      </c>
      <c r="G31">
        <v>3</v>
      </c>
      <c r="J31" s="9" t="s">
        <v>29</v>
      </c>
      <c r="K31">
        <v>35</v>
      </c>
      <c r="L31" s="9" t="s">
        <v>30</v>
      </c>
    </row>
    <row r="32" spans="1:12" s="5" customFormat="1" x14ac:dyDescent="0.25">
      <c r="A32" s="5" t="s">
        <v>63</v>
      </c>
      <c r="B32" s="10"/>
      <c r="C32" s="5">
        <f>SUM(C30:C31)</f>
        <v>25</v>
      </c>
      <c r="F32" s="10"/>
      <c r="G32" s="5">
        <f>SUM(G30:G31)</f>
        <v>15</v>
      </c>
      <c r="J32" s="10"/>
      <c r="K32" s="5">
        <f>SUM(K30:K31)</f>
        <v>53</v>
      </c>
      <c r="L32" s="10">
        <f>SUM(C32:K32)</f>
        <v>93</v>
      </c>
    </row>
    <row r="33" spans="1:12" ht="45" x14ac:dyDescent="0.25">
      <c r="A33" t="s">
        <v>34</v>
      </c>
      <c r="B33" s="9" t="s">
        <v>5</v>
      </c>
      <c r="C33">
        <v>81</v>
      </c>
      <c r="E33" t="s">
        <v>34</v>
      </c>
      <c r="F33" s="9" t="s">
        <v>9</v>
      </c>
      <c r="G33">
        <v>97</v>
      </c>
      <c r="I33" t="s">
        <v>34</v>
      </c>
      <c r="J33" s="9" t="s">
        <v>35</v>
      </c>
      <c r="K33">
        <v>137</v>
      </c>
    </row>
    <row r="34" spans="1:12" s="5" customFormat="1" x14ac:dyDescent="0.25">
      <c r="A34" s="5" t="s">
        <v>63</v>
      </c>
      <c r="B34" s="10"/>
      <c r="C34" s="5">
        <f>SUM(C33)</f>
        <v>81</v>
      </c>
      <c r="F34" s="10"/>
      <c r="G34" s="5">
        <f>SUM(G33)</f>
        <v>97</v>
      </c>
      <c r="J34" s="10"/>
      <c r="K34" s="5">
        <f>SUM(K33)</f>
        <v>137</v>
      </c>
      <c r="L34" s="10">
        <f>SUM(C34:K34)</f>
        <v>315</v>
      </c>
    </row>
    <row r="35" spans="1:12" x14ac:dyDescent="0.25">
      <c r="A35" t="s">
        <v>55</v>
      </c>
      <c r="B35" s="9" t="s">
        <v>38</v>
      </c>
      <c r="C35">
        <v>2</v>
      </c>
      <c r="E35" t="s">
        <v>55</v>
      </c>
      <c r="F35" s="9" t="s">
        <v>40</v>
      </c>
      <c r="G35">
        <v>36</v>
      </c>
      <c r="I35" t="s">
        <v>55</v>
      </c>
      <c r="J35" s="9" t="s">
        <v>44</v>
      </c>
      <c r="K35">
        <v>382</v>
      </c>
    </row>
    <row r="36" spans="1:12" ht="30" x14ac:dyDescent="0.25">
      <c r="B36" s="9" t="s">
        <v>39</v>
      </c>
      <c r="C36">
        <v>51</v>
      </c>
      <c r="F36" s="9" t="s">
        <v>41</v>
      </c>
      <c r="G36">
        <v>135</v>
      </c>
      <c r="J36" s="9" t="s">
        <v>45</v>
      </c>
      <c r="K36">
        <v>5</v>
      </c>
    </row>
    <row r="37" spans="1:12" x14ac:dyDescent="0.25">
      <c r="F37" s="9" t="s">
        <v>42</v>
      </c>
      <c r="G37">
        <v>93</v>
      </c>
      <c r="J37" s="9" t="s">
        <v>46</v>
      </c>
      <c r="K37">
        <v>25</v>
      </c>
    </row>
    <row r="38" spans="1:12" x14ac:dyDescent="0.25">
      <c r="F38" s="9" t="s">
        <v>43</v>
      </c>
      <c r="G38">
        <v>54</v>
      </c>
    </row>
    <row r="39" spans="1:12" s="5" customFormat="1" x14ac:dyDescent="0.25">
      <c r="A39" s="5" t="s">
        <v>63</v>
      </c>
      <c r="B39" s="10"/>
      <c r="C39" s="5">
        <f>SUM(C35:C38)</f>
        <v>53</v>
      </c>
      <c r="F39" s="10"/>
      <c r="G39" s="5">
        <f>SUM(G35:G38)</f>
        <v>318</v>
      </c>
      <c r="J39" s="10"/>
      <c r="K39" s="5">
        <f>SUM(K35:K38)</f>
        <v>412</v>
      </c>
      <c r="L39" s="10">
        <f>SUM(C39:K39)</f>
        <v>783</v>
      </c>
    </row>
    <row r="40" spans="1:12" ht="30" x14ac:dyDescent="0.25">
      <c r="A40" t="s">
        <v>36</v>
      </c>
      <c r="B40" s="9" t="s">
        <v>15</v>
      </c>
      <c r="E40" t="s">
        <v>36</v>
      </c>
      <c r="F40" s="9" t="s">
        <v>16</v>
      </c>
      <c r="G40">
        <v>172</v>
      </c>
      <c r="I40" t="s">
        <v>36</v>
      </c>
      <c r="J40" s="9" t="s">
        <v>37</v>
      </c>
      <c r="K40">
        <v>117</v>
      </c>
    </row>
    <row r="41" spans="1:12" s="5" customFormat="1" x14ac:dyDescent="0.25">
      <c r="A41" s="5" t="s">
        <v>63</v>
      </c>
      <c r="B41" s="10"/>
      <c r="C41" s="5">
        <f>SUM(C40)</f>
        <v>0</v>
      </c>
      <c r="F41" s="10"/>
      <c r="G41" s="5">
        <f>SUM(G40)</f>
        <v>172</v>
      </c>
      <c r="J41" s="10"/>
      <c r="K41" s="5">
        <f>SUM(K40)</f>
        <v>117</v>
      </c>
      <c r="L41" s="10">
        <f>SUM(C41:K41)</f>
        <v>289</v>
      </c>
    </row>
    <row r="42" spans="1:12" ht="30" x14ac:dyDescent="0.25">
      <c r="A42" t="s">
        <v>47</v>
      </c>
      <c r="B42" s="9" t="s">
        <v>5</v>
      </c>
      <c r="C42" s="2">
        <v>14</v>
      </c>
      <c r="E42" t="s">
        <v>47</v>
      </c>
      <c r="F42" s="9" t="s">
        <v>61</v>
      </c>
      <c r="I42" t="s">
        <v>47</v>
      </c>
      <c r="J42" s="9" t="s">
        <v>19</v>
      </c>
      <c r="K42" s="2">
        <v>17</v>
      </c>
    </row>
    <row r="43" spans="1:12" ht="30" x14ac:dyDescent="0.25">
      <c r="B43" s="9" t="s">
        <v>15</v>
      </c>
      <c r="C43" s="2"/>
      <c r="J43" s="9" t="s">
        <v>20</v>
      </c>
      <c r="K43" s="2"/>
    </row>
    <row r="44" spans="1:12" ht="30" x14ac:dyDescent="0.25">
      <c r="C44" s="1"/>
      <c r="J44" s="9" t="s">
        <v>21</v>
      </c>
      <c r="K44" s="2"/>
    </row>
    <row r="45" spans="1:12" x14ac:dyDescent="0.25">
      <c r="C45" s="1"/>
      <c r="J45" s="9" t="s">
        <v>22</v>
      </c>
      <c r="K45" s="2"/>
    </row>
    <row r="46" spans="1:12" s="5" customFormat="1" x14ac:dyDescent="0.25">
      <c r="A46" s="5" t="s">
        <v>63</v>
      </c>
      <c r="B46" s="10"/>
      <c r="C46" s="6">
        <f>SUM(C42:C45)</f>
        <v>14</v>
      </c>
      <c r="F46" s="10"/>
      <c r="G46" s="6">
        <f>SUM(G42:G45)</f>
        <v>0</v>
      </c>
      <c r="J46" s="10"/>
      <c r="K46" s="6">
        <f>SUM(K42:K45)</f>
        <v>17</v>
      </c>
      <c r="L46" s="10">
        <f>SUM(C46:K46)</f>
        <v>31</v>
      </c>
    </row>
    <row r="47" spans="1:12" ht="30" x14ac:dyDescent="0.25">
      <c r="A47" t="s">
        <v>48</v>
      </c>
      <c r="B47" s="9" t="s">
        <v>5</v>
      </c>
      <c r="C47">
        <v>129</v>
      </c>
      <c r="E47" t="s">
        <v>48</v>
      </c>
      <c r="F47" s="9" t="s">
        <v>16</v>
      </c>
      <c r="G47">
        <v>151</v>
      </c>
      <c r="I47" t="s">
        <v>48</v>
      </c>
      <c r="J47" s="9" t="s">
        <v>19</v>
      </c>
      <c r="K47">
        <v>5</v>
      </c>
    </row>
    <row r="48" spans="1:12" ht="45" x14ac:dyDescent="0.25">
      <c r="F48" s="9" t="s">
        <v>9</v>
      </c>
      <c r="G48">
        <v>163</v>
      </c>
      <c r="J48" s="9" t="s">
        <v>20</v>
      </c>
      <c r="K48">
        <v>24</v>
      </c>
    </row>
    <row r="49" spans="1:12" s="5" customFormat="1" x14ac:dyDescent="0.25">
      <c r="A49" s="5" t="s">
        <v>63</v>
      </c>
      <c r="B49" s="10"/>
      <c r="C49" s="5">
        <f>SUM(C47:C48)</f>
        <v>129</v>
      </c>
      <c r="F49" s="10"/>
      <c r="G49" s="5">
        <f>SUM(G47:G48)</f>
        <v>314</v>
      </c>
      <c r="J49" s="10"/>
      <c r="K49" s="5">
        <f>SUM(K47:K48)</f>
        <v>29</v>
      </c>
      <c r="L49" s="10">
        <f>SUM(C49:K49)</f>
        <v>472</v>
      </c>
    </row>
    <row r="50" spans="1:12" ht="45" x14ac:dyDescent="0.25">
      <c r="A50" t="s">
        <v>49</v>
      </c>
      <c r="B50" s="9" t="s">
        <v>5</v>
      </c>
      <c r="C50">
        <v>5</v>
      </c>
      <c r="E50" t="s">
        <v>49</v>
      </c>
      <c r="F50" s="9" t="s">
        <v>9</v>
      </c>
      <c r="G50">
        <v>13</v>
      </c>
      <c r="I50" t="s">
        <v>49</v>
      </c>
      <c r="J50" s="9" t="s">
        <v>21</v>
      </c>
      <c r="K50">
        <v>11</v>
      </c>
    </row>
    <row r="51" spans="1:12" s="5" customFormat="1" x14ac:dyDescent="0.25">
      <c r="A51" s="5" t="s">
        <v>63</v>
      </c>
      <c r="B51" s="10"/>
      <c r="C51" s="5">
        <f>SUM(C50)</f>
        <v>5</v>
      </c>
      <c r="F51" s="10"/>
      <c r="G51" s="5">
        <f>SUM(G50)</f>
        <v>13</v>
      </c>
      <c r="J51" s="10"/>
      <c r="K51" s="5">
        <f>SUM(K50)</f>
        <v>11</v>
      </c>
      <c r="L51" s="10">
        <f>SUM(C51:K51)</f>
        <v>29</v>
      </c>
    </row>
    <row r="52" spans="1:12" ht="45" x14ac:dyDescent="0.25">
      <c r="A52" t="s">
        <v>64</v>
      </c>
      <c r="B52" s="9" t="s">
        <v>15</v>
      </c>
      <c r="C52">
        <v>3</v>
      </c>
      <c r="E52" t="s">
        <v>64</v>
      </c>
      <c r="F52" s="9" t="s">
        <v>9</v>
      </c>
      <c r="G52">
        <v>8</v>
      </c>
      <c r="I52" t="s">
        <v>64</v>
      </c>
      <c r="J52" s="9" t="s">
        <v>19</v>
      </c>
      <c r="K52">
        <v>13</v>
      </c>
    </row>
    <row r="53" spans="1:12" ht="30" x14ac:dyDescent="0.25">
      <c r="J53" s="9" t="s">
        <v>35</v>
      </c>
      <c r="K53" s="5">
        <v>13</v>
      </c>
    </row>
    <row r="54" spans="1:12" s="5" customFormat="1" x14ac:dyDescent="0.25">
      <c r="A54" s="5" t="s">
        <v>63</v>
      </c>
      <c r="B54" s="10"/>
      <c r="C54" s="5">
        <f>SUM(C52:C53)</f>
        <v>3</v>
      </c>
      <c r="F54" s="10"/>
      <c r="G54" s="5">
        <f>SUM(G52:G53)</f>
        <v>8</v>
      </c>
      <c r="J54" s="10"/>
      <c r="K54" s="5">
        <f>SUM(K52:K53)</f>
        <v>26</v>
      </c>
      <c r="L54" s="10">
        <f>SUM(C54:K54)</f>
        <v>37</v>
      </c>
    </row>
    <row r="55" spans="1:12" ht="45" x14ac:dyDescent="0.25">
      <c r="A55" t="s">
        <v>65</v>
      </c>
      <c r="B55" s="9" t="s">
        <v>5</v>
      </c>
      <c r="C55">
        <v>6</v>
      </c>
      <c r="E55" t="s">
        <v>65</v>
      </c>
      <c r="F55" s="9" t="s">
        <v>9</v>
      </c>
      <c r="G55">
        <v>10</v>
      </c>
      <c r="I55" t="s">
        <v>65</v>
      </c>
      <c r="J55" s="9" t="s">
        <v>21</v>
      </c>
      <c r="K55" s="5">
        <v>67</v>
      </c>
    </row>
    <row r="56" spans="1:12" s="5" customFormat="1" x14ac:dyDescent="0.25">
      <c r="A56" s="5" t="s">
        <v>63</v>
      </c>
      <c r="B56" s="10"/>
      <c r="C56" s="5">
        <f>SUM(C55)</f>
        <v>6</v>
      </c>
      <c r="F56" s="10"/>
      <c r="G56" s="5">
        <f>SUM(G55)</f>
        <v>10</v>
      </c>
      <c r="J56" s="10"/>
      <c r="K56" s="5">
        <f>SUM(K55)</f>
        <v>67</v>
      </c>
      <c r="L56" s="10">
        <f>SUM(C56:K56)</f>
        <v>83</v>
      </c>
    </row>
    <row r="59" spans="1:12" ht="45" x14ac:dyDescent="0.25">
      <c r="B59" s="9" t="s">
        <v>5</v>
      </c>
      <c r="C59" s="11">
        <f>10/18</f>
        <v>0.55555555555555558</v>
      </c>
      <c r="F59" s="9" t="s">
        <v>9</v>
      </c>
      <c r="G59" s="11">
        <f>8/18</f>
        <v>0.44444444444444442</v>
      </c>
      <c r="J59" s="9" t="s">
        <v>20</v>
      </c>
      <c r="K59" s="11">
        <f>10/18</f>
        <v>0.55555555555555558</v>
      </c>
    </row>
    <row r="60" spans="1:12" ht="30" x14ac:dyDescent="0.25">
      <c r="B60" s="9" t="s">
        <v>15</v>
      </c>
      <c r="C60" s="11">
        <f>9/18</f>
        <v>0.5</v>
      </c>
      <c r="F60" s="9" t="s">
        <v>16</v>
      </c>
      <c r="G60" s="11">
        <f>7/16</f>
        <v>0.4375</v>
      </c>
      <c r="J60" s="9" t="s">
        <v>19</v>
      </c>
      <c r="K60" s="11">
        <f>6/18</f>
        <v>0.33333333333333331</v>
      </c>
    </row>
    <row r="61" spans="1:12" ht="45" x14ac:dyDescent="0.25">
      <c r="F61" s="9" t="s">
        <v>18</v>
      </c>
      <c r="G61" s="11">
        <f>6/18</f>
        <v>0.33333333333333331</v>
      </c>
      <c r="J61" s="9" t="s">
        <v>66</v>
      </c>
      <c r="K61" s="11">
        <f>6/18</f>
        <v>0.33333333333333331</v>
      </c>
    </row>
    <row r="62" spans="1:12" x14ac:dyDescent="0.25">
      <c r="K62" t="s">
        <v>67</v>
      </c>
    </row>
  </sheetData>
  <mergeCells count="2">
    <mergeCell ref="C42:C43"/>
    <mergeCell ref="K42:K45"/>
  </mergeCells>
  <pageMargins left="0.25" right="0.25" top="0.75" bottom="0.75" header="0.3" footer="0.3"/>
  <pageSetup paperSize="17" scale="77" fitToHeight="0" orientation="landscape" r:id="rId1"/>
  <headerFooter>
    <oddHeader xml:space="preserve">&amp;CPractices' High-Risk Patient Population Selections for each Category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ABB4-329A-48B1-A183-9C8392EEC21C}">
  <dimension ref="A1:B18"/>
  <sheetViews>
    <sheetView workbookViewId="0">
      <selection sqref="A1:B18"/>
    </sheetView>
  </sheetViews>
  <sheetFormatPr defaultRowHeight="15" x14ac:dyDescent="0.25"/>
  <cols>
    <col min="1" max="1" width="24.85546875" bestFit="1" customWidth="1"/>
  </cols>
  <sheetData>
    <row r="1" spans="1:2" x14ac:dyDescent="0.25">
      <c r="A1" t="s">
        <v>1</v>
      </c>
      <c r="B1" t="s">
        <v>50</v>
      </c>
    </row>
    <row r="2" spans="1:2" x14ac:dyDescent="0.25">
      <c r="A2" t="s">
        <v>4</v>
      </c>
      <c r="B2">
        <f>SUM(Sheet1!C3:C5)+SUM(Sheet1!G3:G6)</f>
        <v>534</v>
      </c>
    </row>
    <row r="3" spans="1:2" x14ac:dyDescent="0.25">
      <c r="A3" t="s">
        <v>51</v>
      </c>
      <c r="B3">
        <v>27</v>
      </c>
    </row>
    <row r="4" spans="1:2" x14ac:dyDescent="0.25">
      <c r="A4" t="s">
        <v>52</v>
      </c>
      <c r="B4">
        <v>15</v>
      </c>
    </row>
    <row r="5" spans="1:2" x14ac:dyDescent="0.25">
      <c r="A5" t="s">
        <v>24</v>
      </c>
      <c r="B5">
        <v>120</v>
      </c>
    </row>
    <row r="6" spans="1:2" x14ac:dyDescent="0.25">
      <c r="A6" t="s">
        <v>53</v>
      </c>
      <c r="B6">
        <v>47</v>
      </c>
    </row>
    <row r="7" spans="1:2" x14ac:dyDescent="0.25">
      <c r="A7" t="s">
        <v>31</v>
      </c>
      <c r="B7">
        <v>150</v>
      </c>
    </row>
    <row r="8" spans="1:2" x14ac:dyDescent="0.25">
      <c r="A8" t="s">
        <v>27</v>
      </c>
      <c r="B8">
        <v>180</v>
      </c>
    </row>
    <row r="9" spans="1:2" x14ac:dyDescent="0.25">
      <c r="A9" t="s">
        <v>32</v>
      </c>
      <c r="B9">
        <v>150</v>
      </c>
    </row>
    <row r="10" spans="1:2" x14ac:dyDescent="0.25">
      <c r="A10" t="s">
        <v>33</v>
      </c>
      <c r="B10">
        <v>93</v>
      </c>
    </row>
    <row r="11" spans="1:2" x14ac:dyDescent="0.25">
      <c r="A11" t="s">
        <v>54</v>
      </c>
      <c r="B11">
        <v>310</v>
      </c>
    </row>
    <row r="12" spans="1:2" x14ac:dyDescent="0.25">
      <c r="A12" t="s">
        <v>55</v>
      </c>
      <c r="B12">
        <v>630</v>
      </c>
    </row>
    <row r="13" spans="1:2" x14ac:dyDescent="0.25">
      <c r="A13" t="s">
        <v>56</v>
      </c>
      <c r="B13">
        <v>289</v>
      </c>
    </row>
    <row r="14" spans="1:2" x14ac:dyDescent="0.25">
      <c r="A14" t="s">
        <v>57</v>
      </c>
      <c r="B14">
        <v>31</v>
      </c>
    </row>
    <row r="15" spans="1:2" x14ac:dyDescent="0.25">
      <c r="A15" t="s">
        <v>48</v>
      </c>
      <c r="B15">
        <v>470</v>
      </c>
    </row>
    <row r="16" spans="1:2" x14ac:dyDescent="0.25">
      <c r="A16" t="s">
        <v>49</v>
      </c>
      <c r="B16">
        <v>30</v>
      </c>
    </row>
    <row r="17" spans="1:2" x14ac:dyDescent="0.25">
      <c r="A17" t="s">
        <v>58</v>
      </c>
      <c r="B17">
        <v>90</v>
      </c>
    </row>
    <row r="18" spans="1:2" x14ac:dyDescent="0.25">
      <c r="A18" t="s">
        <v>59</v>
      </c>
      <c r="B18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Karner, Carolyn</dc:creator>
  <cp:lastModifiedBy>Karner, Carolyn</cp:lastModifiedBy>
  <cp:lastPrinted>2018-06-27T21:15:01Z</cp:lastPrinted>
  <dcterms:created xsi:type="dcterms:W3CDTF">2018-06-27T13:31:11Z</dcterms:created>
  <dcterms:modified xsi:type="dcterms:W3CDTF">2018-06-27T21:15:10Z</dcterms:modified>
</cp:coreProperties>
</file>